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aseman.sharepoint.com/sites/msteams_448281/Shared Documents/Tools/"/>
    </mc:Choice>
  </mc:AlternateContent>
  <xr:revisionPtr revIDLastSave="295" documentId="8_{76417BBB-D5CC-49E2-859C-805CD8193D14}" xr6:coauthVersionLast="47" xr6:coauthVersionMax="47" xr10:uidLastSave="{61DF24C9-23EF-4F8B-8F09-E05F0DAAFEC1}"/>
  <bookViews>
    <workbookView xWindow="-120" yWindow="-120" windowWidth="29040" windowHeight="17520" xr2:uid="{F906C32F-8318-40B2-A9C6-82024CD968AD}"/>
  </bookViews>
  <sheets>
    <sheet name="STEEL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9" i="1"/>
  <c r="G8" i="1"/>
  <c r="G9" i="1"/>
  <c r="G10" i="1"/>
  <c r="G11" i="1"/>
  <c r="G12" i="1"/>
  <c r="G13" i="1"/>
  <c r="G14" i="1"/>
  <c r="G15" i="1"/>
  <c r="G16" i="1"/>
  <c r="G17" i="1"/>
  <c r="G18" i="1"/>
  <c r="D18" i="1"/>
  <c r="F18" i="1" s="1"/>
  <c r="D17" i="1"/>
  <c r="F17" i="1" s="1"/>
  <c r="D16" i="1"/>
  <c r="F16" i="1" s="1"/>
  <c r="D15" i="1"/>
  <c r="F15" i="1" s="1"/>
  <c r="D14" i="1"/>
  <c r="F14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</calcChain>
</file>

<file path=xl/sharedStrings.xml><?xml version="1.0" encoding="utf-8"?>
<sst xmlns="http://schemas.openxmlformats.org/spreadsheetml/2006/main" count="9" uniqueCount="9">
  <si>
    <t>мм</t>
  </si>
  <si>
    <t>Δ</t>
  </si>
  <si>
    <t>Обжатия (%)</t>
  </si>
  <si>
    <t>№</t>
  </si>
  <si>
    <t>Дата:</t>
  </si>
  <si>
    <t>Описание работы:</t>
  </si>
  <si>
    <t>Итоговое Обжатие (%)</t>
  </si>
  <si>
    <t>Удлениение (%)</t>
  </si>
  <si>
    <t>Угол волоки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</si>
</sst>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.00\ \м\м"/>
    <numFmt numFmtId="165" formatCode="0.0%"/>
    <numFmt numFmtId="166" formatCode="\2\α\=\ ##.0\ [$°]"/>
    <numFmt numFmtId="167" formatCode="&quot;Δ= &quot;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EB0E"/>
        <bgColor theme="7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FFEB0E"/>
      </left>
      <right style="thin">
        <color rgb="FFFFEB0E"/>
      </right>
      <top style="thin">
        <color rgb="FFFFEB0E"/>
      </top>
      <bottom style="thin">
        <color rgb="FFFFEB0E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/>
      <diagonal/>
    </border>
    <border>
      <left/>
      <right/>
      <top/>
      <bottom style="medium">
        <color theme="0" tint="-0.1499984740745262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65" fontId="0" fillId="0" borderId="2" xfId="2" applyNumberFormat="1" applyFont="1" applyBorder="1" applyAlignment="1">
      <alignment horizontal="center" vertical="center"/>
    </xf>
    <xf numFmtId="167" fontId="0" fillId="0" borderId="2" xfId="1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66" fontId="2" fillId="2" borderId="2" xfId="3" applyNumberFormat="1" applyBorder="1" applyAlignment="1" applyProtection="1">
      <alignment horizontal="center" vertical="center"/>
      <protection locked="0"/>
    </xf>
    <xf numFmtId="164" fontId="2" fillId="2" borderId="2" xfId="3" applyNumberFormat="1" applyBorder="1" applyAlignment="1" applyProtection="1">
      <alignment horizontal="center" vertical="center"/>
      <protection locked="0"/>
    </xf>
    <xf numFmtId="164" fontId="6" fillId="2" borderId="2" xfId="3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5" xfId="0" applyNumberFormat="1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left" vertical="center"/>
      <protection locked="0"/>
    </xf>
  </cellXfs>
  <cellStyles count="4">
    <cellStyle name="Comma" xfId="1" builtinId="3"/>
    <cellStyle name="Input" xfId="3" builtinId="20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E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760413</xdr:colOff>
      <xdr:row>1</xdr:row>
      <xdr:rowOff>66675</xdr:rowOff>
    </xdr:from>
    <xdr:to>
      <xdr:col>6</xdr:col>
      <xdr:colOff>1024497</xdr:colOff>
      <xdr:row>2</xdr:row>
      <xdr:rowOff>134725</xdr:rowOff>
    </xdr:to>
    <xdr:pic>
      <xdr:nvPicPr>
        <xdr:cNvPr id="2" name="Picture 1" descr="TRAXIT">
          <a:extLst>
            <a:ext uri="{FF2B5EF4-FFF2-40B4-BE49-F238E27FC236}">
              <a16:creationId xmlns:a16="http://schemas.microsoft.com/office/drawing/2014/main" id="{4F2B22B3-6A63-FED7-672E-F7FCE28D92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49" b="29335"/>
        <a:stretch>
          <a:fillRect/>
        </a:stretch>
      </xdr:blipFill>
      <xdr:spPr bwMode="auto">
        <a:xfrm>
          <a:off x="5208588" y="66675"/>
          <a:ext cx="1159434" cy="57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</xdr:row>
      <xdr:rowOff>19050</xdr:rowOff>
    </xdr:from>
    <xdr:to>
      <xdr:col>6</xdr:col>
      <xdr:colOff>1038224</xdr:colOff>
      <xdr:row>24</xdr:row>
      <xdr:rowOff>304800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8F4CF0-FC11-A2D4-C269-46E751460C6E}"/>
            </a:ext>
          </a:extLst>
        </xdr:cNvPr>
        <xdr:cNvSpPr txBox="1"/>
      </xdr:nvSpPr>
      <xdr:spPr>
        <a:xfrm>
          <a:off x="0" y="6657975"/>
          <a:ext cx="6381749" cy="2143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b="1"/>
            <a:t>Примечания</a:t>
          </a:r>
        </a:p>
        <a:p>
          <a:endParaRPr lang="en-US" b="1"/>
        </a:p>
        <a:p>
          <a:r>
            <a:rPr lang="en-US" b="1"/>
            <a:t>1. </a:t>
          </a:r>
          <a:r>
            <a:rPr lang="ru-RU" b="1"/>
            <a:t>Параметр </a:t>
          </a:r>
          <a:r>
            <a:rPr lang="el-GR" b="1"/>
            <a:t>Δ</a:t>
          </a:r>
          <a:r>
            <a:rPr lang="ru-RU" b="1"/>
            <a:t>:</a:t>
          </a:r>
          <a:r>
            <a:rPr lang="ru-RU"/>
            <a:t> Значение критерия сдвиговой деформации (дельта</a:t>
          </a:r>
          <a:r>
            <a:rPr lang="en-US"/>
            <a:t>) </a:t>
          </a:r>
          <a:r>
            <a:rPr lang="ru-RU"/>
            <a:t>должно находиться строго в пределах </a:t>
          </a:r>
          <a:r>
            <a:rPr lang="ru-RU" b="1"/>
            <a:t>1.1 – 1.5</a:t>
          </a:r>
          <a:r>
            <a:rPr lang="ru-RU"/>
            <a:t> для обеспечения равномерной деформации по сечению.</a:t>
          </a:r>
        </a:p>
        <a:p>
          <a:endParaRPr lang="ru-RU" b="1"/>
        </a:p>
        <a:p>
          <a:r>
            <a:rPr lang="ru-RU" b="1"/>
            <a:t>2. Ограничения по обжатию:</a:t>
          </a:r>
          <a:endParaRPr lang="ru-RU" b="0"/>
        </a:p>
        <a:p>
          <a:r>
            <a:rPr lang="ru-RU" b="0" baseline="0"/>
            <a:t>  - </a:t>
          </a:r>
          <a:r>
            <a:rPr lang="ru-RU"/>
            <a:t>Максимальное суммарное (итоговое) обжатие не должно превышать </a:t>
          </a:r>
          <a:r>
            <a:rPr lang="ru-RU" b="1"/>
            <a:t>95%</a:t>
          </a:r>
          <a:endParaRPr lang="ru-RU" b="0"/>
        </a:p>
        <a:p>
          <a:r>
            <a:rPr lang="ru-RU" b="0" baseline="0"/>
            <a:t>  - </a:t>
          </a:r>
          <a:r>
            <a:rPr lang="ru-RU"/>
            <a:t>Единичное обжатие на одном переходе должно быть ниже </a:t>
          </a:r>
          <a:r>
            <a:rPr lang="ru-RU" b="1"/>
            <a:t>45%</a:t>
          </a:r>
          <a:r>
            <a:rPr lang="ru-RU"/>
            <a:t> во избежание обрыва проволоки.</a:t>
          </a:r>
        </a:p>
        <a:p>
          <a:endParaRPr lang="ru-RU"/>
        </a:p>
        <a:p>
          <a:r>
            <a:rPr lang="ru-RU" b="1"/>
            <a:t>3. Инструмент:</a:t>
          </a:r>
          <a:r>
            <a:rPr lang="ru-RU"/>
            <a:t> Рекомендуемый рабочий угол волоки (</a:t>
          </a:r>
          <a:r>
            <a:rPr lang="el-GR"/>
            <a:t>2α</a:t>
          </a:r>
          <a:r>
            <a:rPr lang="en-US"/>
            <a:t>) </a:t>
          </a:r>
          <a:r>
            <a:rPr lang="ru-RU"/>
            <a:t>должен составлять от </a:t>
          </a:r>
          <a:r>
            <a:rPr lang="ru-RU" b="1"/>
            <a:t>8 до 18 градусов</a:t>
          </a:r>
          <a:r>
            <a:rPr lang="ru-RU"/>
            <a:t>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5537-4F84-405F-B61B-DF2BBD360FCE}">
  <dimension ref="A1:H18"/>
  <sheetViews>
    <sheetView showGridLines="0" tabSelected="1" zoomScaleNormal="100" workbookViewId="0">
      <selection activeCell="C9" sqref="C9"/>
    </sheetView>
  </sheetViews>
  <sheetFormatPr defaultRowHeight="29.25" customHeight="1" x14ac:dyDescent="0.25"/>
  <cols>
    <col min="1" max="1" width="3.42578125" style="1" bestFit="1" customWidth="1"/>
    <col min="2" max="2" width="18" style="1" bestFit="1" customWidth="1"/>
    <col min="3" max="3" width="15.7109375" style="1" customWidth="1"/>
    <col min="4" max="4" width="13.85546875" style="1" bestFit="1" customWidth="1"/>
    <col min="5" max="5" width="15.7109375" style="1" customWidth="1"/>
    <col min="6" max="6" width="13.42578125" style="1" bestFit="1" customWidth="1"/>
    <col min="7" max="7" width="15.7109375" style="1" customWidth="1"/>
    <col min="8" max="16384" width="9.140625" style="1"/>
  </cols>
  <sheetData>
    <row r="1" spans="1:8" ht="15" x14ac:dyDescent="0.25">
      <c r="B1" s="12" t="s">
        <v>4</v>
      </c>
      <c r="C1" s="13"/>
    </row>
    <row r="2" spans="1:8" ht="39.950000000000003" customHeight="1" thickBot="1" x14ac:dyDescent="0.3">
      <c r="B2" s="23"/>
      <c r="C2" s="24"/>
      <c r="D2" s="10"/>
    </row>
    <row r="3" spans="1:8" ht="12" customHeight="1" thickBot="1" x14ac:dyDescent="0.3">
      <c r="B3" s="11"/>
      <c r="C3" s="10"/>
      <c r="D3" s="10"/>
    </row>
    <row r="4" spans="1:8" ht="15" x14ac:dyDescent="0.25">
      <c r="B4" s="14" t="s">
        <v>5</v>
      </c>
      <c r="C4" s="15"/>
      <c r="D4" s="15"/>
      <c r="E4" s="15"/>
      <c r="F4" s="15"/>
      <c r="G4" s="16"/>
    </row>
    <row r="5" spans="1:8" ht="39.950000000000003" customHeight="1" thickBot="1" x14ac:dyDescent="0.3">
      <c r="B5" s="20"/>
      <c r="C5" s="21"/>
      <c r="D5" s="21"/>
      <c r="E5" s="21"/>
      <c r="F5" s="21"/>
      <c r="G5" s="22"/>
    </row>
    <row r="6" spans="1:8" ht="15" x14ac:dyDescent="0.25"/>
    <row r="7" spans="1:8" ht="35.25" customHeight="1" x14ac:dyDescent="0.25">
      <c r="A7" s="2" t="s">
        <v>3</v>
      </c>
      <c r="B7" s="3" t="s">
        <v>8</v>
      </c>
      <c r="C7" s="2" t="s">
        <v>0</v>
      </c>
      <c r="D7" s="3" t="s">
        <v>2</v>
      </c>
      <c r="E7" s="3" t="s">
        <v>6</v>
      </c>
      <c r="F7" s="3" t="s">
        <v>7</v>
      </c>
      <c r="G7" s="4" t="s">
        <v>1</v>
      </c>
    </row>
    <row r="8" spans="1:8" ht="29.25" customHeight="1" x14ac:dyDescent="0.25">
      <c r="A8" s="5">
        <v>0</v>
      </c>
      <c r="B8" s="6"/>
      <c r="C8" s="19">
        <v>5.5</v>
      </c>
      <c r="D8" s="7" t="str">
        <f>IF(AND(ISNUMBER(C7), ISNUMBER('STEEL-10'!$C8)), (1-(('STEEL-10'!$C8*'STEEL-10'!$C8)/SUM(C7*C7))), "")</f>
        <v/>
      </c>
      <c r="E8" s="7"/>
      <c r="F8" s="7" t="str">
        <f t="shared" ref="F8:F18" si="0">IF(ISNUMBER(D8), D8/(1-D8), "")</f>
        <v/>
      </c>
      <c r="G8" s="7" t="str">
        <f t="shared" ref="G8:G18" si="1">IF(AND(ISNUMBER(C7), ISNUMBER(C8), ISNUMBER(B8)), (C7+C8)*TAN(RADIANS(B8/2))/(C7-C8), "")</f>
        <v/>
      </c>
      <c r="H8"/>
    </row>
    <row r="9" spans="1:8" ht="29.25" customHeight="1" x14ac:dyDescent="0.25">
      <c r="A9" s="5">
        <v>1</v>
      </c>
      <c r="B9" s="17">
        <v>12</v>
      </c>
      <c r="C9" s="18">
        <v>4.57</v>
      </c>
      <c r="D9" s="8">
        <f>IF(AND(ISNUMBER(C8), ISNUMBER('STEEL-10'!$C9)), (1-(('STEEL-10'!$C9*'STEEL-10'!$C9)/SUM(C8*C8))), "")</f>
        <v>0.30959008264462806</v>
      </c>
      <c r="E9" s="8">
        <f xml:space="preserve"> IF( AND( ISNUMBER(C8), ISNUMBER(C9) ),
1-((C9*C9)/($C$8*$C$8)), "")</f>
        <v>0.30959008264462806</v>
      </c>
      <c r="F9" s="8">
        <f t="shared" si="0"/>
        <v>0.4484148834804092</v>
      </c>
      <c r="G9" s="9">
        <f t="shared" si="1"/>
        <v>1.1380641388444757</v>
      </c>
    </row>
    <row r="10" spans="1:8" ht="29.25" customHeight="1" x14ac:dyDescent="0.25">
      <c r="A10" s="5">
        <v>2</v>
      </c>
      <c r="B10" s="17">
        <v>12</v>
      </c>
      <c r="C10" s="18">
        <v>3.83</v>
      </c>
      <c r="D10" s="8">
        <f>IF(AND(ISNUMBER(C9), ISNUMBER('STEEL-10'!$C10)), (1-(('STEEL-10'!$C10*'STEEL-10'!$C10)/SUM(C9*C9))), "")</f>
        <v>0.29763130299881735</v>
      </c>
      <c r="E10" s="8">
        <f t="shared" ref="E10:E18" si="2" xml:space="preserve"> IF( AND( ISNUMBER(C9), ISNUMBER(C10) ),
1-((C10*C10)/($C$8*$C$8)), "")</f>
        <v>0.51507768595041314</v>
      </c>
      <c r="F10" s="8">
        <f t="shared" si="0"/>
        <v>0.42375365569333767</v>
      </c>
      <c r="G10" s="9">
        <f t="shared" si="1"/>
        <v>1.1930751030157867</v>
      </c>
    </row>
    <row r="11" spans="1:8" ht="29.25" customHeight="1" x14ac:dyDescent="0.25">
      <c r="A11" s="5">
        <v>3</v>
      </c>
      <c r="B11" s="17">
        <v>12</v>
      </c>
      <c r="C11" s="18">
        <v>3.24</v>
      </c>
      <c r="D11" s="8">
        <f>IF(AND(ISNUMBER(C10), ISNUMBER('STEEL-10'!$C11)), (1-(('STEEL-10'!$C11*'STEEL-10'!$C11)/SUM(C10*C10))), "")</f>
        <v>0.28436351737349075</v>
      </c>
      <c r="E11" s="8">
        <f t="shared" si="2"/>
        <v>0.65297190082644629</v>
      </c>
      <c r="F11" s="8">
        <f t="shared" si="0"/>
        <v>0.39735749123609188</v>
      </c>
      <c r="G11" s="9">
        <f t="shared" si="1"/>
        <v>1.2594693954717506</v>
      </c>
    </row>
    <row r="12" spans="1:8" ht="29.25" customHeight="1" x14ac:dyDescent="0.25">
      <c r="A12" s="5">
        <v>4</v>
      </c>
      <c r="B12" s="17">
        <v>12</v>
      </c>
      <c r="C12" s="18">
        <v>2.76</v>
      </c>
      <c r="D12" s="8">
        <f>IF(AND(ISNUMBER(C11), ISNUMBER('STEEL-10'!$C12)), (1-(('STEEL-10'!$C12*'STEEL-10'!$C12)/SUM(C11*C11))), "")</f>
        <v>0.27434842249657088</v>
      </c>
      <c r="E12" s="8">
        <f t="shared" si="2"/>
        <v>0.7481785123966942</v>
      </c>
      <c r="F12" s="8">
        <f t="shared" si="0"/>
        <v>0.37807183364839364</v>
      </c>
      <c r="G12" s="9">
        <f t="shared" si="1"/>
        <v>1.3138029408209546</v>
      </c>
    </row>
    <row r="13" spans="1:8" ht="29.25" customHeight="1" x14ac:dyDescent="0.25">
      <c r="A13" s="5">
        <v>5</v>
      </c>
      <c r="B13" s="17">
        <v>12</v>
      </c>
      <c r="C13" s="18">
        <v>2.38</v>
      </c>
      <c r="D13" s="8">
        <f>IF(AND(ISNUMBER(C12), ISNUMBER('STEEL-10'!$C13)), (1-(('STEEL-10'!$C13*'STEEL-10'!$C13)/SUM(C12*C12))), "")</f>
        <v>0.25640621718126433</v>
      </c>
      <c r="E13" s="8">
        <f t="shared" si="2"/>
        <v>0.81274710743801659</v>
      </c>
      <c r="F13" s="8">
        <f t="shared" si="0"/>
        <v>0.34482028105359769</v>
      </c>
      <c r="G13" s="9">
        <f t="shared" si="1"/>
        <v>1.4216730770146768</v>
      </c>
    </row>
    <row r="14" spans="1:8" ht="29.25" customHeight="1" x14ac:dyDescent="0.25">
      <c r="A14" s="5">
        <v>6</v>
      </c>
      <c r="B14" s="17">
        <v>10</v>
      </c>
      <c r="C14" s="18">
        <v>2.0699999999999998</v>
      </c>
      <c r="D14" s="8">
        <f>IF(AND(ISNUMBER(C13), ISNUMBER('STEEL-10'!$C14)), (1-(('STEEL-10'!$C14*'STEEL-10'!$C14)/SUM(C13*C13))), "")</f>
        <v>0.24353859190735117</v>
      </c>
      <c r="E14" s="8">
        <f t="shared" si="2"/>
        <v>0.85835041322314054</v>
      </c>
      <c r="F14" s="8">
        <f t="shared" si="0"/>
        <v>0.32194450278886322</v>
      </c>
      <c r="G14" s="9">
        <f t="shared" si="1"/>
        <v>1.2558856538398764</v>
      </c>
    </row>
    <row r="15" spans="1:8" ht="29.25" customHeight="1" x14ac:dyDescent="0.25">
      <c r="A15" s="5">
        <v>7</v>
      </c>
      <c r="B15" s="17">
        <v>10</v>
      </c>
      <c r="C15" s="18">
        <v>1.82</v>
      </c>
      <c r="D15" s="8">
        <f>IF(AND(ISNUMBER(C14), ISNUMBER('STEEL-10'!$C15)), (1-(('STEEL-10'!$C15*'STEEL-10'!$C15)/SUM(C14*C14))), "")</f>
        <v>0.22695978902658154</v>
      </c>
      <c r="E15" s="8">
        <f t="shared" si="2"/>
        <v>0.89049917355371899</v>
      </c>
      <c r="F15" s="8">
        <f t="shared" si="0"/>
        <v>0.29359376886849387</v>
      </c>
      <c r="G15" s="9">
        <f t="shared" si="1"/>
        <v>1.3613236044633785</v>
      </c>
    </row>
    <row r="16" spans="1:8" ht="29.25" customHeight="1" x14ac:dyDescent="0.25">
      <c r="A16" s="5">
        <v>8</v>
      </c>
      <c r="B16" s="17">
        <v>10</v>
      </c>
      <c r="C16" s="18">
        <v>1.61</v>
      </c>
      <c r="D16" s="8">
        <f>IF(AND(ISNUMBER(C15), ISNUMBER('STEEL-10'!$C16)), (1-(('STEEL-10'!$C16*'STEEL-10'!$C16)/SUM(C15*C15))), "")</f>
        <v>0.21745562130177509</v>
      </c>
      <c r="E16" s="8">
        <f t="shared" si="2"/>
        <v>0.91431074380165289</v>
      </c>
      <c r="F16" s="8">
        <f t="shared" si="0"/>
        <v>0.27788279773156893</v>
      </c>
      <c r="G16" s="9">
        <f t="shared" si="1"/>
        <v>1.4289815042567591</v>
      </c>
    </row>
    <row r="17" spans="1:7" ht="29.25" customHeight="1" x14ac:dyDescent="0.25">
      <c r="A17" s="5">
        <v>9</v>
      </c>
      <c r="B17" s="17">
        <v>8</v>
      </c>
      <c r="C17" s="18">
        <v>1.44</v>
      </c>
      <c r="D17" s="8">
        <f>IF(AND(ISNUMBER(C16), ISNUMBER('STEEL-10'!$C17)), (1-(('STEEL-10'!$C17*'STEEL-10'!$C17)/SUM(C16*C16))), "")</f>
        <v>0.2000308630068286</v>
      </c>
      <c r="E17" s="8">
        <f t="shared" si="2"/>
        <v>0.93145123966942145</v>
      </c>
      <c r="F17" s="8">
        <f t="shared" si="0"/>
        <v>0.25004822530864224</v>
      </c>
      <c r="G17" s="9">
        <f t="shared" si="1"/>
        <v>1.2545692731041562</v>
      </c>
    </row>
    <row r="18" spans="1:7" ht="29.25" customHeight="1" x14ac:dyDescent="0.25">
      <c r="A18" s="5">
        <v>10</v>
      </c>
      <c r="B18" s="17">
        <v>8</v>
      </c>
      <c r="C18" s="18">
        <v>1.3</v>
      </c>
      <c r="D18" s="8">
        <f>IF(AND(ISNUMBER(C17), ISNUMBER('STEEL-10'!$C18)), (1-(('STEEL-10'!$C18*'STEEL-10'!$C18)/SUM(C17*C17))), "")</f>
        <v>0.18499228395061718</v>
      </c>
      <c r="E18" s="8">
        <f t="shared" si="2"/>
        <v>0.94413223140495872</v>
      </c>
      <c r="F18" s="8">
        <f t="shared" si="0"/>
        <v>0.22698224852070989</v>
      </c>
      <c r="G18" s="9">
        <f t="shared" si="1"/>
        <v>1.3685676051801334</v>
      </c>
    </row>
  </sheetData>
  <sheetProtection sheet="1" selectLockedCells="1"/>
  <mergeCells count="4">
    <mergeCell ref="B5:G5"/>
    <mergeCell ref="B2:C2"/>
    <mergeCell ref="B1:C1"/>
    <mergeCell ref="B4:G4"/>
  </mergeCells>
  <conditionalFormatting sqref="G9:G18">
    <cfRule type="expression" dxfId="3" priority="1" stopIfTrue="1">
      <formula>NOT( ISNUMBER( G9 ) )</formula>
    </cfRule>
    <cfRule type="cellIs" dxfId="2" priority="5" stopIfTrue="1" operator="greaterThan">
      <formula>1.5</formula>
    </cfRule>
    <cfRule type="cellIs" dxfId="1" priority="6" stopIfTrue="1" operator="between">
      <formula>1.1</formula>
      <formula>1.5</formula>
    </cfRule>
    <cfRule type="cellIs" dxfId="0" priority="7" stopIfTrue="1" operator="between">
      <formula>0</formula>
      <formula>1.09</formula>
    </cfRule>
  </conditionalFormatting>
  <pageMargins left="0.3" right="0.26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768076A103CA449FB5D3E09D4ADEE9" ma:contentTypeVersion="14" ma:contentTypeDescription="Create a new document." ma:contentTypeScope="" ma:versionID="91d480caf1bf789344c95d5f823e20ff">
  <xsd:schema xmlns:xsd="http://www.w3.org/2001/XMLSchema" xmlns:xs="http://www.w3.org/2001/XMLSchema" xmlns:p="http://schemas.microsoft.com/office/2006/metadata/properties" xmlns:ns2="24c7b8f8-ed18-4dcc-aed7-8df0a4bef85b" xmlns:ns3="53dd704c-a582-4731-b149-20f2cecbe5b8" targetNamespace="http://schemas.microsoft.com/office/2006/metadata/properties" ma:root="true" ma:fieldsID="ff8c4ba915ea7815fdd54507c5409b3f" ns2:_="" ns3:_="">
    <xsd:import namespace="24c7b8f8-ed18-4dcc-aed7-8df0a4bef85b"/>
    <xsd:import namespace="53dd704c-a582-4731-b149-20f2cecbe5b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c7b8f8-ed18-4dcc-aed7-8df0a4bef85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a3dd0c-f9a1-469e-8cea-93f42cfcb2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d704c-a582-4731-b149-20f2cecbe5b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ebbda6-67fb-4f95-96f0-1d12de6e8932}" ma:internalName="TaxCatchAll" ma:showField="CatchAllData" ma:web="53dd704c-a582-4731-b149-20f2cecbe5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c7b8f8-ed18-4dcc-aed7-8df0a4bef85b">
      <Terms xmlns="http://schemas.microsoft.com/office/infopath/2007/PartnerControls"/>
    </lcf76f155ced4ddcb4097134ff3c332f>
    <TaxCatchAll xmlns="53dd704c-a582-4731-b149-20f2cecbe5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ED33B-F683-4910-B44E-00F300AE4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c7b8f8-ed18-4dcc-aed7-8df0a4bef85b"/>
    <ds:schemaRef ds:uri="53dd704c-a582-4731-b149-20f2cecbe5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2B934-A5FC-4D3D-993D-010EF03AE3D3}">
  <ds:schemaRefs>
    <ds:schemaRef ds:uri="http://schemas.microsoft.com/office/2006/metadata/properties"/>
    <ds:schemaRef ds:uri="http://schemas.microsoft.com/office/infopath/2007/PartnerControls"/>
    <ds:schemaRef ds:uri="24c7b8f8-ed18-4dcc-aed7-8df0a4bef85b"/>
    <ds:schemaRef ds:uri="53dd704c-a582-4731-b149-20f2cecbe5b8"/>
  </ds:schemaRefs>
</ds:datastoreItem>
</file>

<file path=customXml/itemProps3.xml><?xml version="1.0" encoding="utf-8"?>
<ds:datastoreItem xmlns:ds="http://schemas.openxmlformats.org/officeDocument/2006/customXml" ds:itemID="{6221A3E4-BAEB-4214-ADD7-C38BBC74FB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Sherzod Ruzmetov</dc:creator>
  <cp:lastModifiedBy>Sherzod Ruzmetov</cp:lastModifiedBy>
  <cp:lastPrinted>2026-05-20T04:39:09Z</cp:lastPrinted>
  <dcterms:created xsi:type="dcterms:W3CDTF">2026-05-16T07:34:26Z</dcterms:created>
  <dcterms:modified xsi:type="dcterms:W3CDTF">2026-05-20T04:39:15Z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0x010100D3768076A103CA449FB5D3E09D4ADEE9</vt:lpwstr>
  </property>
  <property fmtid="{D5CDD505-2E9C-101B-9397-08002B2CF9AE}" pid="3" name="MediaServiceImageTags">
    <vt:lpwstr/>
  </property>
</Properties>
</file>